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1325" activeTab="1"/>
  </bookViews>
  <sheets>
    <sheet name="юр.лица" sheetId="1" r:id="rId1"/>
    <sheet name="насел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<sst xmlns="http://schemas.openxmlformats.org/spreadsheetml/2006/main" count="95" uniqueCount="49">
  <si>
    <t>Утверждаю</t>
  </si>
  <si>
    <t>Директор</t>
  </si>
  <si>
    <t>№ п/п</t>
  </si>
  <si>
    <t>Наименование раброт, услуг</t>
  </si>
  <si>
    <t>Ед.изм.</t>
  </si>
  <si>
    <t>км пробега</t>
  </si>
  <si>
    <t>Цена с топливом без НДС, руб.</t>
  </si>
  <si>
    <t>Цена без топлива без НДС, руб.</t>
  </si>
  <si>
    <t>м3</t>
  </si>
  <si>
    <t>час использ.</t>
  </si>
  <si>
    <t>Услуги по погрузке дров для отопления вручную на транспорт организации</t>
  </si>
  <si>
    <t>Услуги по погрузке лесоматериалов круглых, дров гидроманипулятором</t>
  </si>
  <si>
    <t>Услуги по разгрузке лесоматериалов круглых, дров гидроманипулятором</t>
  </si>
  <si>
    <t>Услуги по погрузке (разгрузке) лесоматериалов круглых в вагон</t>
  </si>
  <si>
    <t>Перевозка автомобилем ГАЗ 53</t>
  </si>
  <si>
    <t>Перевозка автомобилем ГАЗ 330273</t>
  </si>
  <si>
    <t>Прейскурант цен на услуги  ГЛХУ "Шумилинский лесхоз"</t>
  </si>
  <si>
    <t xml:space="preserve">                                            А.С. Лабынцев</t>
  </si>
  <si>
    <t xml:space="preserve">Вывозка древесины автомобилем МАЗ  с прицепом (без учета погрузки-разгрузки)                   </t>
  </si>
  <si>
    <t>Услуги по разгрузке дров для отопления вручную с транспорта организации</t>
  </si>
  <si>
    <t>Доставка трактором МТЗ-82 (без учета погрузки-разгрузки)</t>
  </si>
  <si>
    <t xml:space="preserve">Перевозка автомобилем УАЗ </t>
  </si>
  <si>
    <t xml:space="preserve">Раскряжевка дров </t>
  </si>
  <si>
    <t>ГЛХУ "Шумилинский лесхоз"</t>
  </si>
  <si>
    <t>Начальник ПЭС</t>
  </si>
  <si>
    <t>Л.М. Сильвестрова</t>
  </si>
  <si>
    <t>для юридических лиц</t>
  </si>
  <si>
    <t>Перевозка по повременной оплате</t>
  </si>
  <si>
    <t>Услуга автомобиля МАЗ*</t>
  </si>
  <si>
    <t>Исп. Малашонок АН</t>
  </si>
  <si>
    <t>для населения</t>
  </si>
  <si>
    <t>* - к данному виду услуг относятся все работы, которые не связаны с вывозкой круглых лесоматериалов.</t>
  </si>
  <si>
    <r>
      <t xml:space="preserve"> </t>
    </r>
    <r>
      <rPr>
        <b/>
        <u val="single"/>
        <sz val="10"/>
        <rFont val="Times New Roman"/>
        <family val="1"/>
      </rPr>
      <t xml:space="preserve"> Примечание</t>
    </r>
    <r>
      <rPr>
        <sz val="10"/>
        <rFont val="Times New Roman"/>
        <family val="1"/>
      </rPr>
      <t>: при выписке услуг по повременной оплате стоимость взимается и за часы использования автомобиля и за км общего пробега (количество согласно показаний спидометра)</t>
    </r>
  </si>
  <si>
    <r>
      <t xml:space="preserve"> </t>
    </r>
    <r>
      <rPr>
        <b/>
        <u val="single"/>
        <sz val="10"/>
        <rFont val="Times New Roman"/>
        <family val="1"/>
      </rPr>
      <t xml:space="preserve"> Примечание</t>
    </r>
    <r>
      <rPr>
        <sz val="10"/>
        <rFont val="Times New Roman"/>
        <family val="1"/>
      </rPr>
      <t>: при выписке услуг п.1, п.9, п.10, п.11 стоимость взимается за часы использования автомобиля и за км общего пробега (количество согласно показаний спидометра)</t>
    </r>
  </si>
  <si>
    <t>Доставка тракторами МТЗ 1221 с прицепом ПЛ-9(с гидроманипулятором),  МПТ 461 (без учета погрузки-разгрузки)</t>
  </si>
  <si>
    <t>Машина погрузочно-уборочная МПУ-320</t>
  </si>
  <si>
    <t>Вывозка древесины автомобилем МАЗ  с прицепом (с учетом погрузки-разгрузки)</t>
  </si>
  <si>
    <t xml:space="preserve">Трелевка деловой древесины, дров </t>
  </si>
  <si>
    <t xml:space="preserve">Услуги по погрузке дров для отопления вручную </t>
  </si>
  <si>
    <t>Доставка тракторами  МТЗ 1221 с прицепом ПЛ-9(с гидроманипулятором),  МПТ 461.1  (без учета погрузки-разгрузки)</t>
  </si>
  <si>
    <t>Цена с топливом с НДС, руб.</t>
  </si>
  <si>
    <t>Приложение 1  к приказу №____ от 01.10.2019г.</t>
  </si>
  <si>
    <t xml:space="preserve"> с 1 октября  2019 года</t>
  </si>
  <si>
    <t xml:space="preserve"> с 1 октября 2019 года</t>
  </si>
  <si>
    <t>1 час работы</t>
  </si>
  <si>
    <t xml:space="preserve">Приложение №3 </t>
  </si>
  <si>
    <t xml:space="preserve">к приказу ГЛХУ "Шумилинский лесхоз" </t>
  </si>
  <si>
    <t xml:space="preserve">         №_____ от 27.09.2019г.</t>
  </si>
  <si>
    <t xml:space="preserve">Услуги трактора МТЗ-82 и(или) аналога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</si>
</sst>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5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F30" sqref="F30"/>
    </sheetView>
  </sheetViews>
  <sheetFormatPr defaultColWidth="9.140625" defaultRowHeight="15"/>
  <cols>
    <col min="1" max="1" width="7.00390625" style="1" customWidth="1"/>
    <col min="2" max="2" width="4.7109375" style="1" customWidth="1"/>
    <col min="3" max="3" width="44.28125" style="1" customWidth="1"/>
    <col min="4" max="4" width="11.57421875" style="1" customWidth="1"/>
    <col min="5" max="5" width="14.28125" style="1" customWidth="1"/>
    <col min="6" max="6" width="13.421875" style="1" customWidth="1"/>
    <col min="7" max="16384" width="9.140625" style="1" customWidth="1"/>
  </cols>
  <sheetData>
    <row r="1" ht="15.75">
      <c r="D1" s="1" t="s">
        <v>41</v>
      </c>
    </row>
    <row r="3" spans="5:7" ht="15.75">
      <c r="E3" s="12" t="s">
        <v>0</v>
      </c>
      <c r="F3" s="12"/>
      <c r="G3" s="12"/>
    </row>
    <row r="4" spans="5:7" ht="15.75">
      <c r="E4" s="12" t="s">
        <v>1</v>
      </c>
      <c r="F4" s="12"/>
      <c r="G4" s="12"/>
    </row>
    <row r="5" spans="5:7" ht="16.5" customHeight="1">
      <c r="E5" s="12" t="s">
        <v>23</v>
      </c>
      <c r="F5" s="12"/>
      <c r="G5" s="12"/>
    </row>
    <row r="6" spans="5:7" ht="15.75">
      <c r="E6" s="15" t="s">
        <v>17</v>
      </c>
      <c r="F6" s="12"/>
      <c r="G6" s="12"/>
    </row>
    <row r="7" spans="5:7" ht="15.75">
      <c r="E7" s="15"/>
      <c r="F7" s="12"/>
      <c r="G7" s="12"/>
    </row>
    <row r="8" spans="2:8" ht="20.25">
      <c r="B8" s="25" t="s">
        <v>16</v>
      </c>
      <c r="C8" s="25"/>
      <c r="D8" s="25"/>
      <c r="E8" s="25"/>
      <c r="F8" s="25"/>
      <c r="G8" s="3"/>
      <c r="H8" s="3"/>
    </row>
    <row r="9" spans="2:8" ht="20.25">
      <c r="B9" s="25" t="s">
        <v>42</v>
      </c>
      <c r="C9" s="25"/>
      <c r="D9" s="25"/>
      <c r="E9" s="25"/>
      <c r="F9" s="25"/>
      <c r="G9" s="3"/>
      <c r="H9" s="3"/>
    </row>
    <row r="10" spans="2:8" ht="17.25" customHeight="1">
      <c r="B10" s="32" t="s">
        <v>26</v>
      </c>
      <c r="C10" s="32"/>
      <c r="D10" s="32"/>
      <c r="E10" s="32"/>
      <c r="F10" s="32"/>
      <c r="G10" s="3"/>
      <c r="H10" s="3"/>
    </row>
    <row r="11" spans="2:8" ht="17.25" customHeight="1">
      <c r="B11" s="14"/>
      <c r="C11" s="14"/>
      <c r="D11" s="14"/>
      <c r="E11" s="14"/>
      <c r="F11" s="14"/>
      <c r="G11" s="3"/>
      <c r="H11" s="3"/>
    </row>
    <row r="12" spans="2:9" ht="50.25" customHeight="1">
      <c r="B12" s="5" t="s">
        <v>2</v>
      </c>
      <c r="C12" s="5" t="s">
        <v>3</v>
      </c>
      <c r="D12" s="5" t="s">
        <v>4</v>
      </c>
      <c r="E12" s="5" t="s">
        <v>6</v>
      </c>
      <c r="F12" s="5" t="s">
        <v>7</v>
      </c>
      <c r="G12" s="2"/>
      <c r="I12" s="1">
        <v>1</v>
      </c>
    </row>
    <row r="13" spans="2:7" ht="36" customHeight="1">
      <c r="B13" s="9">
        <v>1</v>
      </c>
      <c r="C13" s="10" t="s">
        <v>18</v>
      </c>
      <c r="D13" s="5" t="s">
        <v>5</v>
      </c>
      <c r="E13" s="5">
        <v>2.8</v>
      </c>
      <c r="F13" s="5">
        <f>2.34*I12</f>
        <v>2.34</v>
      </c>
      <c r="G13" s="2"/>
    </row>
    <row r="14" spans="2:7" ht="33" customHeight="1">
      <c r="B14" s="9">
        <v>2</v>
      </c>
      <c r="C14" s="10" t="s">
        <v>20</v>
      </c>
      <c r="D14" s="5" t="s">
        <v>5</v>
      </c>
      <c r="E14" s="5">
        <f>0.95*I12</f>
        <v>0.95</v>
      </c>
      <c r="F14" s="5">
        <f>0.65*I12</f>
        <v>0.65</v>
      </c>
      <c r="G14" s="2"/>
    </row>
    <row r="15" spans="2:7" ht="49.5" customHeight="1">
      <c r="B15" s="9">
        <v>3</v>
      </c>
      <c r="C15" s="10" t="s">
        <v>39</v>
      </c>
      <c r="D15" s="5" t="s">
        <v>5</v>
      </c>
      <c r="E15" s="5">
        <f>2*I12</f>
        <v>2</v>
      </c>
      <c r="F15" s="5">
        <f>1.24*I12</f>
        <v>1.24</v>
      </c>
      <c r="G15" s="2"/>
    </row>
    <row r="16" spans="2:6" ht="31.5" customHeight="1">
      <c r="B16" s="7">
        <v>4</v>
      </c>
      <c r="C16" s="11" t="s">
        <v>10</v>
      </c>
      <c r="D16" s="5" t="s">
        <v>8</v>
      </c>
      <c r="E16" s="26">
        <f>5.3*I12</f>
        <v>5.3</v>
      </c>
      <c r="F16" s="27"/>
    </row>
    <row r="17" spans="2:6" ht="31.5" customHeight="1">
      <c r="B17" s="7">
        <v>5</v>
      </c>
      <c r="C17" s="11" t="s">
        <v>19</v>
      </c>
      <c r="D17" s="5" t="s">
        <v>8</v>
      </c>
      <c r="E17" s="26">
        <f>5.3*I12</f>
        <v>5.3</v>
      </c>
      <c r="F17" s="27"/>
    </row>
    <row r="18" spans="2:6" ht="33.75" customHeight="1">
      <c r="B18" s="7">
        <v>6</v>
      </c>
      <c r="C18" s="11" t="s">
        <v>11</v>
      </c>
      <c r="D18" s="5" t="s">
        <v>8</v>
      </c>
      <c r="E18" s="7">
        <f>1.43*I12</f>
        <v>1.43</v>
      </c>
      <c r="F18" s="7">
        <f>1.06*I12</f>
        <v>1.06</v>
      </c>
    </row>
    <row r="19" spans="2:6" ht="30.75" customHeight="1">
      <c r="B19" s="7">
        <v>7</v>
      </c>
      <c r="C19" s="11" t="s">
        <v>12</v>
      </c>
      <c r="D19" s="5" t="s">
        <v>8</v>
      </c>
      <c r="E19" s="7">
        <f>1.06*I12</f>
        <v>1.06</v>
      </c>
      <c r="F19" s="7">
        <f>0.8*I12</f>
        <v>0.8</v>
      </c>
    </row>
    <row r="20" spans="2:6" ht="31.5">
      <c r="B20" s="7">
        <v>8</v>
      </c>
      <c r="C20" s="11" t="s">
        <v>13</v>
      </c>
      <c r="D20" s="7" t="s">
        <v>8</v>
      </c>
      <c r="E20" s="7">
        <f>3.18*I12</f>
        <v>3.18</v>
      </c>
      <c r="F20" s="7">
        <f>2.83*I12</f>
        <v>2.83</v>
      </c>
    </row>
    <row r="21" spans="2:6" ht="15.75">
      <c r="B21" s="9">
        <v>9</v>
      </c>
      <c r="C21" s="10" t="s">
        <v>37</v>
      </c>
      <c r="D21" s="5" t="s">
        <v>8</v>
      </c>
      <c r="E21" s="5">
        <f>10.25*I12</f>
        <v>10.25</v>
      </c>
      <c r="F21" s="13"/>
    </row>
    <row r="22" spans="2:6" ht="15.75">
      <c r="B22" s="9">
        <v>10</v>
      </c>
      <c r="C22" s="10" t="s">
        <v>22</v>
      </c>
      <c r="D22" s="5" t="s">
        <v>8</v>
      </c>
      <c r="E22" s="5">
        <v>5.54</v>
      </c>
      <c r="F22" s="5"/>
    </row>
    <row r="23" spans="2:6" ht="15.75">
      <c r="B23" s="33" t="s">
        <v>27</v>
      </c>
      <c r="C23" s="34"/>
      <c r="D23" s="34"/>
      <c r="E23" s="34"/>
      <c r="F23" s="35"/>
    </row>
    <row r="24" spans="2:9" ht="15.75">
      <c r="B24" s="28">
        <v>11</v>
      </c>
      <c r="C24" s="30" t="s">
        <v>14</v>
      </c>
      <c r="D24" s="6" t="s">
        <v>5</v>
      </c>
      <c r="E24" s="7">
        <f>I24*0.55</f>
        <v>0.55</v>
      </c>
      <c r="F24" s="7"/>
      <c r="I24" s="1">
        <v>1</v>
      </c>
    </row>
    <row r="25" spans="2:6" ht="27.75" customHeight="1">
      <c r="B25" s="29"/>
      <c r="C25" s="31"/>
      <c r="D25" s="4" t="s">
        <v>9</v>
      </c>
      <c r="E25" s="26">
        <f>9.32*I24</f>
        <v>9.32</v>
      </c>
      <c r="F25" s="27"/>
    </row>
    <row r="26" spans="2:6" ht="15.75">
      <c r="B26" s="28">
        <v>12</v>
      </c>
      <c r="C26" s="30" t="s">
        <v>15</v>
      </c>
      <c r="D26" s="6" t="s">
        <v>5</v>
      </c>
      <c r="E26" s="7">
        <f>0.36*I24</f>
        <v>0.36</v>
      </c>
      <c r="F26" s="7"/>
    </row>
    <row r="27" spans="2:6" ht="27.75" customHeight="1">
      <c r="B27" s="29"/>
      <c r="C27" s="31"/>
      <c r="D27" s="4" t="s">
        <v>9</v>
      </c>
      <c r="E27" s="26">
        <f>10.05*I24</f>
        <v>10.05</v>
      </c>
      <c r="F27" s="27"/>
    </row>
    <row r="28" spans="2:6" ht="15.75">
      <c r="B28" s="28">
        <v>13</v>
      </c>
      <c r="C28" s="30" t="s">
        <v>21</v>
      </c>
      <c r="D28" s="6" t="s">
        <v>5</v>
      </c>
      <c r="E28" s="7">
        <f>0.31*I24</f>
        <v>0.31</v>
      </c>
      <c r="F28" s="7"/>
    </row>
    <row r="29" spans="2:6" ht="27.75" customHeight="1">
      <c r="B29" s="29"/>
      <c r="C29" s="31"/>
      <c r="D29" s="4" t="s">
        <v>9</v>
      </c>
      <c r="E29" s="26">
        <f>10.05*I24</f>
        <v>10.05</v>
      </c>
      <c r="F29" s="27"/>
    </row>
    <row r="30" spans="2:6" ht="27" customHeight="1">
      <c r="B30" s="7">
        <v>14</v>
      </c>
      <c r="C30" s="16" t="s">
        <v>28</v>
      </c>
      <c r="D30" s="4" t="s">
        <v>9</v>
      </c>
      <c r="E30" s="17">
        <f>51*I24</f>
        <v>51</v>
      </c>
      <c r="F30" s="17">
        <f>42*I24</f>
        <v>42</v>
      </c>
    </row>
    <row r="31" spans="2:6" ht="27" customHeight="1">
      <c r="B31" s="7">
        <v>15</v>
      </c>
      <c r="C31" s="16" t="s">
        <v>35</v>
      </c>
      <c r="D31" s="4" t="s">
        <v>9</v>
      </c>
      <c r="E31" s="7">
        <v>25.6</v>
      </c>
      <c r="F31" s="7"/>
    </row>
    <row r="32" spans="2:6" ht="30" customHeight="1">
      <c r="B32" s="37" t="s">
        <v>32</v>
      </c>
      <c r="C32" s="37"/>
      <c r="D32" s="37"/>
      <c r="E32" s="37"/>
      <c r="F32" s="37"/>
    </row>
    <row r="33" spans="2:6" ht="14.25" customHeight="1">
      <c r="B33" s="36" t="s">
        <v>31</v>
      </c>
      <c r="C33" s="36"/>
      <c r="D33" s="36"/>
      <c r="E33" s="36"/>
      <c r="F33" s="36"/>
    </row>
    <row r="34" ht="13.5" customHeight="1"/>
    <row r="36" spans="3:5" ht="15.75">
      <c r="C36" s="1" t="s">
        <v>24</v>
      </c>
      <c r="E36" s="1" t="s">
        <v>25</v>
      </c>
    </row>
    <row r="39" spans="1:3" ht="15.75">
      <c r="A39" s="1" t="s">
        <v>29</v>
      </c>
      <c r="C39" s="8"/>
    </row>
  </sheetData>
  <sheetProtection/>
  <mergeCells count="17">
    <mergeCell ref="E27:F27"/>
    <mergeCell ref="B10:F10"/>
    <mergeCell ref="B23:F23"/>
    <mergeCell ref="B33:F33"/>
    <mergeCell ref="B32:F32"/>
    <mergeCell ref="B26:B27"/>
    <mergeCell ref="C26:C27"/>
    <mergeCell ref="B28:B29"/>
    <mergeCell ref="C28:C29"/>
    <mergeCell ref="E29:F29"/>
    <mergeCell ref="B8:F8"/>
    <mergeCell ref="B9:F9"/>
    <mergeCell ref="E16:F16"/>
    <mergeCell ref="B24:B25"/>
    <mergeCell ref="C24:C25"/>
    <mergeCell ref="E25:F25"/>
    <mergeCell ref="E17:F17"/>
  </mergeCells>
  <printOptions/>
  <pageMargins left="0" right="0" top="0" bottom="0" header="0.31496062992125984" footer="0.31496062992125984"/>
  <pageSetup fitToHeight="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140625" style="1" customWidth="1"/>
    <col min="2" max="2" width="44.28125" style="1" customWidth="1"/>
    <col min="3" max="3" width="11.57421875" style="1" customWidth="1"/>
    <col min="4" max="4" width="14.28125" style="1" customWidth="1"/>
    <col min="5" max="5" width="13.421875" style="1" customWidth="1"/>
    <col min="6" max="6" width="10.7109375" style="1" customWidth="1"/>
    <col min="7" max="16384" width="9.140625" style="1" customWidth="1"/>
  </cols>
  <sheetData>
    <row r="1" spans="3:6" ht="19.5">
      <c r="C1" s="23"/>
      <c r="D1" s="23"/>
      <c r="E1" s="24" t="s">
        <v>45</v>
      </c>
      <c r="F1" s="23"/>
    </row>
    <row r="2" spans="3:6" ht="19.5">
      <c r="C2" s="24" t="s">
        <v>46</v>
      </c>
      <c r="D2" s="23"/>
      <c r="E2" s="23"/>
      <c r="F2" s="23"/>
    </row>
    <row r="3" spans="3:6" ht="19.5">
      <c r="C3" s="23"/>
      <c r="D3" s="24" t="s">
        <v>47</v>
      </c>
      <c r="E3" s="23"/>
      <c r="F3" s="23"/>
    </row>
    <row r="4" spans="1:7" ht="20.25">
      <c r="A4" s="25" t="s">
        <v>16</v>
      </c>
      <c r="B4" s="25"/>
      <c r="C4" s="25"/>
      <c r="D4" s="25"/>
      <c r="E4" s="25"/>
      <c r="F4" s="3"/>
      <c r="G4" s="3"/>
    </row>
    <row r="5" spans="1:7" ht="20.25">
      <c r="A5" s="25" t="s">
        <v>43</v>
      </c>
      <c r="B5" s="25"/>
      <c r="C5" s="25"/>
      <c r="D5" s="25"/>
      <c r="E5" s="25"/>
      <c r="F5" s="3"/>
      <c r="G5" s="3"/>
    </row>
    <row r="6" spans="1:7" ht="17.25" customHeight="1">
      <c r="A6" s="32" t="s">
        <v>30</v>
      </c>
      <c r="B6" s="32"/>
      <c r="C6" s="32"/>
      <c r="D6" s="32"/>
      <c r="E6" s="32"/>
      <c r="F6" s="3"/>
      <c r="G6" s="3"/>
    </row>
    <row r="7" spans="1:7" ht="17.25" customHeight="1">
      <c r="A7" s="14"/>
      <c r="B7" s="14"/>
      <c r="C7" s="14"/>
      <c r="D7" s="14"/>
      <c r="E7" s="14"/>
      <c r="F7" s="3"/>
      <c r="G7" s="3"/>
    </row>
    <row r="8" spans="1:8" ht="50.25" customHeight="1">
      <c r="A8" s="5" t="s">
        <v>2</v>
      </c>
      <c r="B8" s="5" t="s">
        <v>3</v>
      </c>
      <c r="C8" s="5" t="s">
        <v>4</v>
      </c>
      <c r="D8" s="5" t="s">
        <v>6</v>
      </c>
      <c r="E8" s="5" t="s">
        <v>40</v>
      </c>
      <c r="F8" s="2"/>
      <c r="H8" s="1">
        <v>1</v>
      </c>
    </row>
    <row r="9" spans="1:6" ht="24.75" customHeight="1">
      <c r="A9" s="40">
        <v>1</v>
      </c>
      <c r="B9" s="38" t="s">
        <v>36</v>
      </c>
      <c r="C9" s="5" t="s">
        <v>5</v>
      </c>
      <c r="D9" s="5">
        <v>1.6</v>
      </c>
      <c r="E9" s="5">
        <f aca="true" t="shared" si="0" ref="E9:E19">D9*1.2</f>
        <v>1.92</v>
      </c>
      <c r="F9" s="2"/>
    </row>
    <row r="10" spans="1:6" ht="31.5" customHeight="1">
      <c r="A10" s="41"/>
      <c r="B10" s="39"/>
      <c r="C10" s="5" t="s">
        <v>9</v>
      </c>
      <c r="D10" s="18">
        <v>45</v>
      </c>
      <c r="E10" s="5">
        <f t="shared" si="0"/>
        <v>54</v>
      </c>
      <c r="F10" s="2"/>
    </row>
    <row r="11" spans="1:6" ht="33" customHeight="1">
      <c r="A11" s="9">
        <v>2</v>
      </c>
      <c r="B11" s="10" t="s">
        <v>20</v>
      </c>
      <c r="C11" s="5" t="s">
        <v>5</v>
      </c>
      <c r="D11" s="5">
        <f>0.95*H8</f>
        <v>0.95</v>
      </c>
      <c r="E11" s="5">
        <f t="shared" si="0"/>
        <v>1.14</v>
      </c>
      <c r="F11" s="2"/>
    </row>
    <row r="12" spans="1:6" ht="33" customHeight="1">
      <c r="A12" s="20">
        <v>3</v>
      </c>
      <c r="B12" s="19" t="s">
        <v>48</v>
      </c>
      <c r="C12" s="5" t="s">
        <v>44</v>
      </c>
      <c r="D12" s="5">
        <v>24.17</v>
      </c>
      <c r="E12" s="5">
        <v>29</v>
      </c>
      <c r="F12" s="2"/>
    </row>
    <row r="13" spans="1:6" ht="49.5" customHeight="1">
      <c r="A13" s="9">
        <v>4</v>
      </c>
      <c r="B13" s="10" t="s">
        <v>34</v>
      </c>
      <c r="C13" s="5" t="s">
        <v>5</v>
      </c>
      <c r="D13" s="5">
        <f>2*H8</f>
        <v>2</v>
      </c>
      <c r="E13" s="5">
        <f t="shared" si="0"/>
        <v>2.4</v>
      </c>
      <c r="F13" s="2"/>
    </row>
    <row r="14" spans="1:6" ht="38.25" customHeight="1">
      <c r="A14" s="5">
        <v>5</v>
      </c>
      <c r="B14" s="11" t="s">
        <v>11</v>
      </c>
      <c r="C14" s="5" t="s">
        <v>8</v>
      </c>
      <c r="D14" s="7">
        <f>1.43*H8</f>
        <v>1.43</v>
      </c>
      <c r="E14" s="21">
        <f t="shared" si="0"/>
        <v>1.716</v>
      </c>
      <c r="F14" s="2"/>
    </row>
    <row r="15" spans="1:6" ht="37.5" customHeight="1">
      <c r="A15" s="5">
        <v>6</v>
      </c>
      <c r="B15" s="11" t="s">
        <v>12</v>
      </c>
      <c r="C15" s="5" t="s">
        <v>8</v>
      </c>
      <c r="D15" s="7">
        <f>1.06*H8</f>
        <v>1.06</v>
      </c>
      <c r="E15" s="21">
        <f t="shared" si="0"/>
        <v>1.272</v>
      </c>
      <c r="F15" s="2"/>
    </row>
    <row r="16" spans="1:5" ht="30" customHeight="1">
      <c r="A16" s="7">
        <v>7</v>
      </c>
      <c r="B16" s="11" t="s">
        <v>38</v>
      </c>
      <c r="C16" s="5" t="s">
        <v>8</v>
      </c>
      <c r="D16" s="7">
        <f>3.52*H8</f>
        <v>3.52</v>
      </c>
      <c r="E16" s="21">
        <f t="shared" si="0"/>
        <v>4.224</v>
      </c>
    </row>
    <row r="17" spans="1:5" ht="15.75">
      <c r="A17" s="9">
        <v>8</v>
      </c>
      <c r="B17" s="10" t="s">
        <v>37</v>
      </c>
      <c r="C17" s="5" t="s">
        <v>8</v>
      </c>
      <c r="D17" s="5">
        <f>5.58*H8</f>
        <v>5.58</v>
      </c>
      <c r="E17" s="22">
        <f t="shared" si="0"/>
        <v>6.696</v>
      </c>
    </row>
    <row r="18" spans="1:5" ht="15.75">
      <c r="A18" s="9">
        <v>9</v>
      </c>
      <c r="B18" s="10" t="s">
        <v>22</v>
      </c>
      <c r="C18" s="5" t="s">
        <v>8</v>
      </c>
      <c r="D18" s="5">
        <v>5.54</v>
      </c>
      <c r="E18" s="22">
        <f t="shared" si="0"/>
        <v>6.648</v>
      </c>
    </row>
    <row r="19" spans="1:5" ht="15.75">
      <c r="A19" s="28">
        <v>10</v>
      </c>
      <c r="B19" s="30" t="s">
        <v>14</v>
      </c>
      <c r="C19" s="6" t="s">
        <v>5</v>
      </c>
      <c r="D19" s="7">
        <f>H8*0.55</f>
        <v>0.55</v>
      </c>
      <c r="E19" s="22">
        <f t="shared" si="0"/>
        <v>0.66</v>
      </c>
    </row>
    <row r="20" spans="1:5" ht="31.5">
      <c r="A20" s="29"/>
      <c r="B20" s="31"/>
      <c r="C20" s="4" t="s">
        <v>9</v>
      </c>
      <c r="D20" s="7">
        <f>9.32*H8</f>
        <v>9.32</v>
      </c>
      <c r="E20" s="22">
        <f>D20*1.2</f>
        <v>11.184</v>
      </c>
    </row>
    <row r="21" spans="1:5" ht="15.75">
      <c r="A21" s="28">
        <v>11</v>
      </c>
      <c r="B21" s="30" t="s">
        <v>15</v>
      </c>
      <c r="C21" s="6" t="s">
        <v>5</v>
      </c>
      <c r="D21" s="7">
        <f>0.36*H8</f>
        <v>0.36</v>
      </c>
      <c r="E21" s="22">
        <f>D21*1.2</f>
        <v>0.432</v>
      </c>
    </row>
    <row r="22" spans="1:5" ht="31.5">
      <c r="A22" s="29"/>
      <c r="B22" s="31"/>
      <c r="C22" s="4" t="s">
        <v>9</v>
      </c>
      <c r="D22" s="7">
        <f>10.05*H8</f>
        <v>10.05</v>
      </c>
      <c r="E22" s="22">
        <f>D22*1.2</f>
        <v>12.06</v>
      </c>
    </row>
    <row r="23" spans="1:5" ht="15.75">
      <c r="A23" s="28">
        <v>12</v>
      </c>
      <c r="B23" s="30" t="s">
        <v>21</v>
      </c>
      <c r="C23" s="6" t="s">
        <v>5</v>
      </c>
      <c r="D23" s="7">
        <f>0.31*H8</f>
        <v>0.31</v>
      </c>
      <c r="E23" s="22">
        <f>D23*1.2</f>
        <v>0.372</v>
      </c>
    </row>
    <row r="24" spans="1:5" ht="31.5">
      <c r="A24" s="29"/>
      <c r="B24" s="31"/>
      <c r="C24" s="4" t="s">
        <v>9</v>
      </c>
      <c r="D24" s="7">
        <f>10.05*H8</f>
        <v>10.05</v>
      </c>
      <c r="E24" s="22">
        <f>D24*1.2</f>
        <v>12.06</v>
      </c>
    </row>
    <row r="25" spans="1:5" ht="30" customHeight="1">
      <c r="A25" s="37" t="s">
        <v>33</v>
      </c>
      <c r="B25" s="37"/>
      <c r="C25" s="37"/>
      <c r="D25" s="37"/>
      <c r="E25" s="37"/>
    </row>
    <row r="28" spans="2:4" ht="15.75">
      <c r="B28" s="1" t="s">
        <v>24</v>
      </c>
      <c r="D28" s="1" t="s">
        <v>25</v>
      </c>
    </row>
    <row r="32" ht="15.75">
      <c r="A32" s="1" t="s">
        <v>29</v>
      </c>
    </row>
  </sheetData>
  <sheetProtection/>
  <mergeCells count="12">
    <mergeCell ref="A19:A20"/>
    <mergeCell ref="B19:B20"/>
    <mergeCell ref="A4:E4"/>
    <mergeCell ref="A5:E5"/>
    <mergeCell ref="A6:E6"/>
    <mergeCell ref="B9:B10"/>
    <mergeCell ref="A9:A10"/>
    <mergeCell ref="A23:A24"/>
    <mergeCell ref="B23:B24"/>
    <mergeCell ref="A25:E25"/>
    <mergeCell ref="A21:A22"/>
    <mergeCell ref="B21:B22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по АСУП</cp:lastModifiedBy>
  <cp:lastPrinted>2019-09-30T12:47:58Z</cp:lastPrinted>
  <dcterms:created xsi:type="dcterms:W3CDTF">2018-06-22T11:14:16Z</dcterms:created>
  <dcterms:modified xsi:type="dcterms:W3CDTF">2019-10-02T07:20:19Z</dcterms:modified>
  <cp:category/>
  <cp:version/>
  <cp:contentType/>
  <cp:contentStatus/>
</cp:coreProperties>
</file>